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Asfalt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266" sheetId="3" r:id="rId3"/>
    <sheet name="Rekap 13266" sheetId="4" r:id="rId4"/>
    <sheet name="SO 13266" sheetId="5" r:id="rId5"/>
  </sheets>
  <definedNames>
    <definedName name="_xlnm.Print_Titles" localSheetId="3">'Rekap 13266'!$9:$9</definedName>
    <definedName name="_xlnm.Print_Titles" localSheetId="4">'SO 13266'!$8:$8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21" i="5"/>
  <c r="S18" i="5"/>
  <c r="F12" i="4" s="1"/>
  <c r="P18" i="5"/>
  <c r="E12" i="4" s="1"/>
  <c r="M18" i="5"/>
  <c r="C12" i="4" s="1"/>
  <c r="K17" i="5"/>
  <c r="J17" i="5"/>
  <c r="L17" i="5"/>
  <c r="L18" i="5" s="1"/>
  <c r="B12" i="4" s="1"/>
  <c r="I17" i="5"/>
  <c r="I18" i="5" s="1"/>
  <c r="D12" i="4" s="1"/>
  <c r="S14" i="5"/>
  <c r="S20" i="5" s="1"/>
  <c r="F13" i="4" s="1"/>
  <c r="H14" i="5"/>
  <c r="M14" i="5"/>
  <c r="M20" i="5" s="1"/>
  <c r="C13" i="4" s="1"/>
  <c r="E16" i="3" s="1"/>
  <c r="K13" i="5"/>
  <c r="J13" i="5"/>
  <c r="P13" i="5"/>
  <c r="L13" i="5"/>
  <c r="I13" i="5"/>
  <c r="K12" i="5"/>
  <c r="J12" i="5"/>
  <c r="P12" i="5"/>
  <c r="L12" i="5"/>
  <c r="I12" i="5"/>
  <c r="K11" i="5"/>
  <c r="K21" i="5" s="1"/>
  <c r="J11" i="5"/>
  <c r="P11" i="5"/>
  <c r="L11" i="5"/>
  <c r="I11" i="5"/>
  <c r="J20" i="3"/>
  <c r="L14" i="5" l="1"/>
  <c r="B11" i="4" s="1"/>
  <c r="C11" i="4"/>
  <c r="P20" i="5"/>
  <c r="E13" i="4" s="1"/>
  <c r="H21" i="5"/>
  <c r="M21" i="5"/>
  <c r="C15" i="4" s="1"/>
  <c r="S21" i="5"/>
  <c r="F15" i="4" s="1"/>
  <c r="I14" i="5"/>
  <c r="D11" i="4" s="1"/>
  <c r="P14" i="5"/>
  <c r="E11" i="4" s="1"/>
  <c r="F11" i="4"/>
  <c r="H20" i="5"/>
  <c r="I20" i="5" l="1"/>
  <c r="D13" i="4" s="1"/>
  <c r="F16" i="3" s="1"/>
  <c r="P21" i="5"/>
  <c r="E15" i="4" s="1"/>
  <c r="L20" i="5"/>
  <c r="B13" i="4" s="1"/>
  <c r="D16" i="3" s="1"/>
  <c r="D16" i="2" s="1"/>
  <c r="I21" i="5"/>
  <c r="J24" i="3"/>
  <c r="J24" i="2" s="1"/>
  <c r="F22" i="3"/>
  <c r="F22" i="2" s="1"/>
  <c r="F24" i="3"/>
  <c r="F24" i="2" s="1"/>
  <c r="D15" i="4" l="1"/>
  <c r="B7" i="1"/>
  <c r="F23" i="3"/>
  <c r="F23" i="2" s="1"/>
  <c r="F16" i="2"/>
  <c r="F20" i="2" s="1"/>
  <c r="F20" i="3"/>
  <c r="J23" i="3"/>
  <c r="J23" i="2" s="1"/>
  <c r="J22" i="3"/>
  <c r="J22" i="2" s="1"/>
  <c r="J26" i="2" s="1"/>
  <c r="L21" i="5"/>
  <c r="B15" i="4" s="1"/>
  <c r="J26" i="3" l="1"/>
  <c r="J28" i="2"/>
  <c r="B8" i="1"/>
  <c r="J28" i="3" l="1"/>
  <c r="I29" i="3" s="1"/>
  <c r="J29" i="3" s="1"/>
  <c r="J31" i="3" s="1"/>
  <c r="C7" i="1"/>
  <c r="C8" i="1" l="1"/>
  <c r="G7" i="1"/>
  <c r="G8" i="1" s="1"/>
  <c r="B9" i="1" s="1"/>
  <c r="B10" i="1" l="1"/>
  <c r="G9" i="1"/>
  <c r="I29" i="2"/>
  <c r="J29" i="2" s="1"/>
  <c r="J31" i="2" l="1"/>
  <c r="I30" i="2"/>
  <c r="J30" i="2" s="1"/>
  <c r="G10" i="1"/>
  <c r="G11" i="1" s="1"/>
</calcChain>
</file>

<file path=xl/sharedStrings.xml><?xml version="1.0" encoding="utf-8"?>
<sst xmlns="http://schemas.openxmlformats.org/spreadsheetml/2006/main" count="193" uniqueCount="95">
  <si>
    <t>Rekapitulácia rozpočtu</t>
  </si>
  <si>
    <t>Stavba Asfaltová úprava spevnených plôch v obci Michalok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</si>
  <si>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</si>
  <si>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</si>
  <si>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</si>
  <si>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</si>
  <si>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</si>
  <si>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</si>
  <si>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</si>
  <si>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</si>
  <si>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</si>
  <si>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</si>
  <si>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</si>
  <si>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</si>
  <si>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</si>
  <si>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</si>
  <si>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</si>
  <si>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</si>
  <si>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 xml:space="preserve">Spracoval: </t>
  </si>
  <si>
    <t xml:space="preserve">Dňa </t>
  </si>
  <si>
    <t>10.09.2018</t>
  </si>
  <si>
    <t>Odberateľ: Obec Michalok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</si>
  <si>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</si>
  <si>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</si>
  <si>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</si>
  <si>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</si>
  <si>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</si>
  <si>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</si>
  <si>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</si>
  <si>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</si>
  <si>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</si>
  <si>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</si>
  <si>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</si>
  <si>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</si>
  <si>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</si>
  <si>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</si>
  <si>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</si>
  <si>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</si>
  <si>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</si>
  <si>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</si>
  <si>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</si>
  <si>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</si>
  <si>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</si>
  <si>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</si>
  <si>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</si>
  <si>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</si>
  <si>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</si>
  <si>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</si>
  <si>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</si>
  <si>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</si>
  <si>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</si>
  <si>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</si>
  <si>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</si>
  <si>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</si>
  <si>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</si>
  <si>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</si>
  <si>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</si>
  <si>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</si>
  <si>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</si>
  <si>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</si>
  <si>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</si>
  <si>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</si>
  <si>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10.09.2018</t>
  </si>
  <si>
    <t>Prehľad rozpočtových nákladov</t>
  </si>
  <si>
    <t>Práce HSV</t>
  </si>
  <si>
    <t>SPEVNENÉ PLOCHY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</si>
  <si>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</si>
  <si>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</si>
  <si>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</si>
  <si>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</si>
  <si>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</si>
  <si>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</si>
  <si>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</si>
  <si>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</si>
  <si>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</si>
  <si>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</si>
  <si>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</si>
  <si>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</si>
  <si>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>221/A 1</t>
  </si>
  <si>
    <t xml:space="preserve"> 573111115</t>
  </si>
  <si>
    <t>Postrek živičný infiltračný s posypom kamenivom z asfaltu cestného v množstve 2, 50 kg/m2</t>
  </si>
  <si>
    <t>m2</t>
  </si>
  <si>
    <t xml:space="preserve"> 577143322</t>
  </si>
  <si>
    <t>Betón asfaltový s rozprestretím a zhutnením, vrstva obrusná AC 11 O v pruhu š. so 3 m z nemodifik. asfaltu tr. II, po zhutnení hr.50 mm</t>
  </si>
  <si>
    <t>221/C 1</t>
  </si>
  <si>
    <t xml:space="preserve"> 572713111</t>
  </si>
  <si>
    <t>Vyrovnanie povrchu s rozprestr. hmôt a zhutnením krytov asfaltovou zmesou pre koberec otvorený</t>
  </si>
  <si>
    <t>t</t>
  </si>
  <si>
    <t xml:space="preserve"> 998225311</t>
  </si>
  <si>
    <t>Presun hmôt pre opravy a údržbu komunikácií a letísk s krytom asfaltovým alebo betónovým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</si>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</sst>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A14" sqref="A14:XFD24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13266'!I21-Rekapitulácia!D7</f>
        <v>0</v>
      </c>
      <c r="C7" s="77">
        <f>'Kryci_list 13266'!J26</f>
        <v>0</v>
      </c>
      <c r="D7" s="77">
        <v>0</v>
      </c>
      <c r="E7" s="77">
        <f>'Kryci_list 13266'!J17</f>
        <v>0</v>
      </c>
      <c r="F7" s="77">
        <v>0</v>
      </c>
      <c r="G7" s="77">
        <f>B7+C7+D7+E7+F7</f>
        <v>0</v>
      </c>
      <c r="K7">
        <f>'SO 13266'!K21</f>
        <v>0</v>
      </c>
      <c r="Q7">
        <v>30.126000000000001</v>
      </c>
    </row>
    <row r="8" spans="1:26" x14ac:dyDescent="0.25">
      <c r="A8" s="183" t="s">
        <v>90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91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92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93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B40" s="178"/>
      <c r="C40" s="178"/>
      <c r="D40" s="178"/>
      <c r="E40" s="178"/>
      <c r="F40" s="178"/>
      <c r="G40" s="178"/>
    </row>
    <row r="41" spans="1:7" x14ac:dyDescent="0.25">
      <c r="B41" s="178"/>
      <c r="C41" s="178"/>
      <c r="D41" s="178"/>
      <c r="E41" s="178"/>
      <c r="F41" s="178"/>
      <c r="G41" s="178"/>
    </row>
    <row r="42" spans="1:7" x14ac:dyDescent="0.25">
      <c r="B42" s="178"/>
      <c r="C42" s="178"/>
      <c r="D42" s="178"/>
      <c r="E42" s="178"/>
      <c r="F42" s="178"/>
      <c r="G42" s="178"/>
    </row>
    <row r="43" spans="1:7" x14ac:dyDescent="0.25">
      <c r="B43" s="178"/>
      <c r="C43" s="178"/>
      <c r="D43" s="178"/>
      <c r="E43" s="178"/>
      <c r="F43" s="178"/>
      <c r="G43" s="178"/>
    </row>
    <row r="44" spans="1:7" x14ac:dyDescent="0.25">
      <c r="B44" s="178"/>
      <c r="C44" s="178"/>
      <c r="D44" s="178"/>
      <c r="E44" s="178"/>
      <c r="F44" s="178"/>
      <c r="G44" s="178"/>
    </row>
    <row r="45" spans="1:7" x14ac:dyDescent="0.25">
      <c r="B45" s="178"/>
      <c r="C45" s="178"/>
      <c r="D45" s="178"/>
      <c r="E45" s="178"/>
      <c r="F45" s="178"/>
      <c r="G45" s="178"/>
    </row>
    <row r="46" spans="1:7" x14ac:dyDescent="0.25">
      <c r="B46" s="178"/>
      <c r="C46" s="178"/>
      <c r="D46" s="178"/>
      <c r="E46" s="178"/>
      <c r="F46" s="178"/>
      <c r="G46" s="178"/>
    </row>
    <row r="47" spans="1:7" x14ac:dyDescent="0.25">
      <c r="B47" s="178"/>
      <c r="C47" s="178"/>
      <c r="D47" s="178"/>
      <c r="E47" s="178"/>
      <c r="F47" s="178"/>
      <c r="G47" s="178"/>
    </row>
    <row r="48" spans="1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94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13266'!D16</f>
        <v>0</v>
      </c>
      <c r="E16" s="97">
        <f>'Kryci_list 13266'!E16</f>
        <v>0</v>
      </c>
      <c r="F16" s="106">
        <f>'Kryci_list 13266'!F16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13266'!D17</f>
        <v>0</v>
      </c>
      <c r="E17" s="76">
        <f>'Kryci_list 13266'!E17</f>
        <v>0</v>
      </c>
      <c r="F17" s="81">
        <f>'Kryci_list 13266'!F17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13266'!D18</f>
        <v>0</v>
      </c>
      <c r="E18" s="77">
        <f>'Kryci_list 13266'!E18</f>
        <v>0</v>
      </c>
      <c r="F18" s="82">
        <f>'Kryci_list 13266'!F18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13266'!F22</f>
        <v>0</v>
      </c>
      <c r="G22" s="60">
        <v>16</v>
      </c>
      <c r="H22" s="115" t="s">
        <v>50</v>
      </c>
      <c r="I22" s="129"/>
      <c r="J22" s="126">
        <f>'Kryci_list 13266'!J22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13266'!F23</f>
        <v>0</v>
      </c>
      <c r="G23" s="61">
        <v>17</v>
      </c>
      <c r="H23" s="116" t="s">
        <v>51</v>
      </c>
      <c r="I23" s="129"/>
      <c r="J23" s="127">
        <f>'Kryci_list 13266'!J23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13266'!F24</f>
        <v>0</v>
      </c>
      <c r="G24" s="61">
        <v>18</v>
      </c>
      <c r="H24" s="116" t="s">
        <v>52</v>
      </c>
      <c r="I24" s="129"/>
      <c r="J24" s="127">
        <f>'Kryci_list 13266'!J24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13266'!B13</f>
        <v>0</v>
      </c>
      <c r="E16" s="97">
        <f>'Rekap 13266'!C13</f>
        <v>0</v>
      </c>
      <c r="F16" s="106">
        <f>'Rekap 13266'!D13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13266'!Z21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13266'!K9:'SO 13266'!K20)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13266'!K9:'SO 13266'!K20)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13266'!L14</f>
        <v>0</v>
      </c>
      <c r="C11" s="157">
        <f>'SO 13266'!M14</f>
        <v>0</v>
      </c>
      <c r="D11" s="157">
        <f>'SO 13266'!I14</f>
        <v>0</v>
      </c>
      <c r="E11" s="158">
        <f>'SO 13266'!P14</f>
        <v>188.23</v>
      </c>
      <c r="F11" s="158">
        <f>'SO 13266'!S14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13266'!L18</f>
        <v>0</v>
      </c>
      <c r="C12" s="157">
        <f>'SO 13266'!M18</f>
        <v>0</v>
      </c>
      <c r="D12" s="157">
        <f>'SO 13266'!I18</f>
        <v>0</v>
      </c>
      <c r="E12" s="158">
        <f>'SO 13266'!P18</f>
        <v>0</v>
      </c>
      <c r="F12" s="158">
        <f>'SO 13266'!S18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64</v>
      </c>
      <c r="B13" s="159">
        <f>'SO 13266'!L20</f>
        <v>0</v>
      </c>
      <c r="C13" s="159">
        <f>'SO 13266'!M20</f>
        <v>0</v>
      </c>
      <c r="D13" s="159">
        <f>'SO 13266'!I20</f>
        <v>0</v>
      </c>
      <c r="E13" s="160">
        <f>'SO 13266'!P20</f>
        <v>188.23</v>
      </c>
      <c r="F13" s="160">
        <f>'SO 13266'!S20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67</v>
      </c>
      <c r="B15" s="159">
        <f>'SO 13266'!L21</f>
        <v>0</v>
      </c>
      <c r="C15" s="159">
        <f>'SO 13266'!M21</f>
        <v>0</v>
      </c>
      <c r="D15" s="159">
        <f>'SO 13266'!I21</f>
        <v>0</v>
      </c>
      <c r="E15" s="160">
        <f>'SO 13266'!P21</f>
        <v>188.23</v>
      </c>
      <c r="F15" s="160">
        <f>'SO 13266'!S21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pane ySplit="8" topLeftCell="A9" activePane="bottomLeft" state="frozen"/>
      <selection pane="bottomLeft" activeCell="G11" sqref="G11:G18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68</v>
      </c>
      <c r="B8" s="164" t="s">
        <v>69</v>
      </c>
      <c r="C8" s="164" t="s">
        <v>70</v>
      </c>
      <c r="D8" s="164" t="s">
        <v>71</v>
      </c>
      <c r="E8" s="164" t="s">
        <v>72</v>
      </c>
      <c r="F8" s="164" t="s">
        <v>73</v>
      </c>
      <c r="G8" s="164" t="s">
        <v>74</v>
      </c>
      <c r="H8" s="164" t="s">
        <v>54</v>
      </c>
      <c r="I8" s="164" t="s">
        <v>75</v>
      </c>
      <c r="J8" s="164"/>
      <c r="K8" s="164"/>
      <c r="L8" s="164"/>
      <c r="M8" s="164"/>
      <c r="N8" s="164"/>
      <c r="O8" s="164"/>
      <c r="P8" s="164" t="s">
        <v>76</v>
      </c>
      <c r="Q8" s="161"/>
      <c r="R8" s="161"/>
      <c r="S8" s="164" t="s">
        <v>77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78</v>
      </c>
      <c r="C11" s="172" t="s">
        <v>79</v>
      </c>
      <c r="D11" s="168" t="s">
        <v>80</v>
      </c>
      <c r="E11" s="168" t="s">
        <v>81</v>
      </c>
      <c r="F11" s="169">
        <v>1135.5</v>
      </c>
      <c r="G11" s="170"/>
      <c r="H11" s="170"/>
      <c r="I11" s="170">
        <f>ROUND(F11*(G11+H11),2)</f>
        <v>0</v>
      </c>
      <c r="J11" s="168">
        <f>ROUND(F11*(N11),2)</f>
        <v>1192.28</v>
      </c>
      <c r="K11" s="1">
        <f>ROUND(F11*(O11),2)</f>
        <v>0</v>
      </c>
      <c r="L11" s="1">
        <f>ROUND(F11*(G11),2)</f>
        <v>0</v>
      </c>
      <c r="M11" s="1"/>
      <c r="N11" s="1">
        <v>1.05</v>
      </c>
      <c r="O11" s="1"/>
      <c r="P11" s="167">
        <f>ROUND(F11*(R11),3)</f>
        <v>8.5500000000000007</v>
      </c>
      <c r="Q11" s="173"/>
      <c r="R11" s="173">
        <v>7.5300000000000002E-3</v>
      </c>
      <c r="S11" s="167"/>
      <c r="Z11">
        <v>0</v>
      </c>
    </row>
    <row r="12" spans="1:26" ht="35.1" customHeight="1" x14ac:dyDescent="0.25">
      <c r="A12" s="171"/>
      <c r="B12" s="168" t="s">
        <v>78</v>
      </c>
      <c r="C12" s="172" t="s">
        <v>82</v>
      </c>
      <c r="D12" s="168" t="s">
        <v>83</v>
      </c>
      <c r="E12" s="168" t="s">
        <v>81</v>
      </c>
      <c r="F12" s="169">
        <v>1135.5</v>
      </c>
      <c r="G12" s="170"/>
      <c r="H12" s="170"/>
      <c r="I12" s="170">
        <f>ROUND(F12*(G12+H12),2)</f>
        <v>0</v>
      </c>
      <c r="J12" s="168">
        <f>ROUND(F12*(N12),2)</f>
        <v>13398.9</v>
      </c>
      <c r="K12" s="1">
        <f>ROUND(F12*(O12),2)</f>
        <v>0</v>
      </c>
      <c r="L12" s="1">
        <f>ROUND(F12*(G12),2)</f>
        <v>0</v>
      </c>
      <c r="M12" s="1"/>
      <c r="N12" s="1">
        <v>11.8</v>
      </c>
      <c r="O12" s="1"/>
      <c r="P12" s="167">
        <f>ROUND(F12*(R12),3)</f>
        <v>148.898</v>
      </c>
      <c r="Q12" s="173"/>
      <c r="R12" s="173">
        <v>0.13113</v>
      </c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85</v>
      </c>
      <c r="D13" s="168" t="s">
        <v>86</v>
      </c>
      <c r="E13" s="168" t="s">
        <v>87</v>
      </c>
      <c r="F13" s="169">
        <v>30</v>
      </c>
      <c r="G13" s="170"/>
      <c r="H13" s="170"/>
      <c r="I13" s="170">
        <f>ROUND(F13*(G13+H13),2)</f>
        <v>0</v>
      </c>
      <c r="J13" s="168">
        <f>ROUND(F13*(N13),2)</f>
        <v>2550</v>
      </c>
      <c r="K13" s="1">
        <f>ROUND(F13*(O13),2)</f>
        <v>0</v>
      </c>
      <c r="L13" s="1">
        <f>ROUND(F13*(G13),2)</f>
        <v>0</v>
      </c>
      <c r="M13" s="1"/>
      <c r="N13" s="1">
        <v>85</v>
      </c>
      <c r="O13" s="1"/>
      <c r="P13" s="167">
        <f>ROUND(F13*(R13),3)</f>
        <v>30.78</v>
      </c>
      <c r="Q13" s="173"/>
      <c r="R13" s="173">
        <v>1.026</v>
      </c>
      <c r="S13" s="167"/>
      <c r="Z13">
        <v>0</v>
      </c>
    </row>
    <row r="14" spans="1:26" x14ac:dyDescent="0.25">
      <c r="A14" s="156"/>
      <c r="B14" s="156"/>
      <c r="C14" s="156"/>
      <c r="D14" s="156" t="s">
        <v>65</v>
      </c>
      <c r="E14" s="156"/>
      <c r="F14" s="167"/>
      <c r="G14" s="159"/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188.23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66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84</v>
      </c>
      <c r="C17" s="172" t="s">
        <v>88</v>
      </c>
      <c r="D17" s="168" t="s">
        <v>89</v>
      </c>
      <c r="E17" s="168" t="s">
        <v>87</v>
      </c>
      <c r="F17" s="169">
        <v>188.22843</v>
      </c>
      <c r="G17" s="170"/>
      <c r="H17" s="170"/>
      <c r="I17" s="170">
        <f>ROUND(F17*(G17+H17),2)</f>
        <v>0</v>
      </c>
      <c r="J17" s="168">
        <f>ROUND(F17*(N17),2)</f>
        <v>207.05</v>
      </c>
      <c r="K17" s="1">
        <f>ROUND(F17*(O17),2)</f>
        <v>0</v>
      </c>
      <c r="L17" s="1">
        <f>ROUND(F17*(G17),2)</f>
        <v>0</v>
      </c>
      <c r="M17" s="1"/>
      <c r="N17" s="1">
        <v>1.1000000000000001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66</v>
      </c>
      <c r="E18" s="156"/>
      <c r="F18" s="167"/>
      <c r="G18" s="159"/>
      <c r="H18" s="159"/>
      <c r="I18" s="159">
        <f>ROUND((SUM(I16:I17))/1,2)</f>
        <v>0</v>
      </c>
      <c r="J18" s="156"/>
      <c r="K18" s="156"/>
      <c r="L18" s="156">
        <f>ROUND((SUM(L16:L17))/1,2)</f>
        <v>0</v>
      </c>
      <c r="M18" s="156">
        <f>ROUND((SUM(M16:M17))/1,2)</f>
        <v>0</v>
      </c>
      <c r="N18" s="156"/>
      <c r="O18" s="156"/>
      <c r="P18" s="174">
        <f>ROUND((SUM(P16:P17))/1,2)</f>
        <v>0</v>
      </c>
      <c r="S18" s="167">
        <f>ROUND((SUM(S16:S17))/1,2)</f>
        <v>0</v>
      </c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2" t="s">
        <v>64</v>
      </c>
      <c r="E20" s="156"/>
      <c r="F20" s="167"/>
      <c r="G20" s="159"/>
      <c r="H20" s="159">
        <f>ROUND((SUM(M9:M19))/2,2)</f>
        <v>0</v>
      </c>
      <c r="I20" s="159">
        <f>ROUND((SUM(I9:I19))/2,2)</f>
        <v>0</v>
      </c>
      <c r="J20" s="156"/>
      <c r="K20" s="156"/>
      <c r="L20" s="156">
        <f>ROUND((SUM(L9:L19))/2,2)</f>
        <v>0</v>
      </c>
      <c r="M20" s="156">
        <f>ROUND((SUM(M9:M19))/2,2)</f>
        <v>0</v>
      </c>
      <c r="N20" s="156"/>
      <c r="O20" s="156"/>
      <c r="P20" s="174">
        <f>ROUND((SUM(P9:P19))/2,2)</f>
        <v>188.23</v>
      </c>
      <c r="S20" s="174">
        <f>ROUND((SUM(S9:S19))/2,2)</f>
        <v>0</v>
      </c>
    </row>
    <row r="21" spans="1:26" x14ac:dyDescent="0.25">
      <c r="A21" s="175"/>
      <c r="B21" s="175"/>
      <c r="C21" s="175"/>
      <c r="D21" s="175" t="s">
        <v>67</v>
      </c>
      <c r="E21" s="175"/>
      <c r="F21" s="176"/>
      <c r="G21" s="177"/>
      <c r="H21" s="177">
        <f>ROUND((SUM(M9:M20))/3,2)</f>
        <v>0</v>
      </c>
      <c r="I21" s="177">
        <f>ROUND((SUM(I9:I20))/3,2)</f>
        <v>0</v>
      </c>
      <c r="J21" s="175"/>
      <c r="K21" s="175">
        <f>ROUND((SUM(K9:K20))/3,2)</f>
        <v>0</v>
      </c>
      <c r="L21" s="175">
        <f>ROUND((SUM(L9:L20))/3,2)</f>
        <v>0</v>
      </c>
      <c r="M21" s="175">
        <f>ROUND((SUM(M9:M20))/3,2)</f>
        <v>0</v>
      </c>
      <c r="N21" s="175"/>
      <c r="O21" s="175"/>
      <c r="P21" s="190">
        <f>ROUND((SUM(P9:P20))/3,2)</f>
        <v>188.23</v>
      </c>
      <c r="S21" s="176">
        <f>ROUND((SUM(S9:S20))/3,2)</f>
        <v>0</v>
      </c>
      <c r="Z21">
        <f>(SUM(Z9:Z20))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Asfaltová úprava spevnených plôch v obci Michalok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13266</vt:lpstr>
      <vt:lpstr>Rekap 13266</vt:lpstr>
      <vt:lpstr>SO 13266</vt:lpstr>
      <vt:lpstr>'Rekap 13266'!Názvy_tlače</vt:lpstr>
      <vt:lpstr>'SO 13266'!Názvy_tlače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2018-09-10T05:20:13Z</dcterms:created>
  <dcterms:modified xsi:type="dcterms:W3CDTF">2018-09-10T05:22:38Z</dcterms:modified>
</cp:coreProperties>
</file>